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tasub-my.sharepoint.com/personal/tkhachapuridze_gita_gov_ge/Documents/თამთას D/ახლები GITA/2025 წელი/წლიური და კვარტალური ფორმები/საიტზე განსათავსებელი ინფ/IV კვარტალი/"/>
    </mc:Choice>
  </mc:AlternateContent>
  <xr:revisionPtr revIDLastSave="33" documentId="13_ncr:1_{9AC17011-0EBD-4103-B3A5-3D4831B8A34B}" xr6:coauthVersionLast="47" xr6:coauthVersionMax="47" xr10:uidLastSave="{69F79A33-5358-40EB-A03A-7FD233C7B497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Sheet1!$B$1:$I$11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6" i="1"/>
  <c r="I11" i="1"/>
  <c r="G11" i="1"/>
  <c r="G9" i="1"/>
  <c r="G8" i="1" s="1"/>
  <c r="H7" i="1"/>
  <c r="F7" i="1"/>
  <c r="E5" i="1"/>
  <c r="D5" i="1" s="1"/>
  <c r="E11" i="1"/>
  <c r="D7" i="1"/>
  <c r="D10" i="1" l="1"/>
  <c r="D6" i="1"/>
  <c r="I9" i="1" l="1"/>
  <c r="H9" i="1" s="1"/>
  <c r="F9" i="1"/>
  <c r="E9" i="1"/>
  <c r="D9" i="1" s="1"/>
  <c r="D11" i="1" l="1"/>
  <c r="F6" i="1"/>
  <c r="F10" i="1"/>
  <c r="F11" i="1"/>
  <c r="E8" i="1" l="1"/>
  <c r="G5" i="1"/>
  <c r="G4" i="1" s="1"/>
  <c r="F4" i="1" l="1"/>
  <c r="F8" i="1"/>
  <c r="D8" i="1"/>
  <c r="H6" i="1"/>
  <c r="H11" i="1"/>
  <c r="F5" i="1" l="1"/>
  <c r="E4" i="1"/>
  <c r="D4" i="1" s="1"/>
  <c r="I8" i="1"/>
  <c r="I5" i="1" s="1"/>
  <c r="I4" i="1" s="1"/>
  <c r="H10" i="1"/>
  <c r="H8" i="1" l="1"/>
  <c r="H5" i="1" l="1"/>
  <c r="H4" i="1" l="1"/>
</calcChain>
</file>

<file path=xl/sharedStrings.xml><?xml version="1.0" encoding="utf-8"?>
<sst xmlns="http://schemas.openxmlformats.org/spreadsheetml/2006/main" count="27" uniqueCount="18">
  <si>
    <t/>
  </si>
  <si>
    <t>დასახელება</t>
  </si>
  <si>
    <t>სულ</t>
  </si>
  <si>
    <t>ხარჯები</t>
  </si>
  <si>
    <t>საქონელი და მომსახურება</t>
  </si>
  <si>
    <t>სხვა ხარჯები</t>
  </si>
  <si>
    <t>სხვადასხვა ხარჯები</t>
  </si>
  <si>
    <t>სხვადასხვა მიმდინარე ხარჯები</t>
  </si>
  <si>
    <t>არაფინანსური აქტივების ზრდა</t>
  </si>
  <si>
    <t>პროგრამული კოდი</t>
  </si>
  <si>
    <t>საქართველოში ინოვაციებისა და ტექნოლოგიების განვითარების ხელშეწყობა</t>
  </si>
  <si>
    <t>ათას ლარებში</t>
  </si>
  <si>
    <t xml:space="preserve">საკუთარი სახსრები </t>
  </si>
  <si>
    <t>2025 წლის დაზუსტებული გეგმა</t>
  </si>
  <si>
    <t>24 08 02 01 (საკუთარი სახსრები)</t>
  </si>
  <si>
    <t>სუბსიდიები</t>
  </si>
  <si>
    <t>I-IV კვარტლის დაზუსტებული გეგმა</t>
  </si>
  <si>
    <t>I-IV კვარტლის საკასო შესრულება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</si>
</sst>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₾&quot;_-;\-* #,##0\ &quot;₾&quot;_-;_-* &quot;-&quot;\ &quot;₾&quot;_-;_-@_-"/>
    <numFmt numFmtId="165" formatCode="_-* #,##0\ _₾_-;\-* #,##0\ _₾_-;_-* &quot;-&quot;\ _₾_-;_-@_-"/>
    <numFmt numFmtId="166" formatCode="_-* #,##0.00\ &quot;₾&quot;_-;\-* #,##0.00\ &quot;₾&quot;_-;_-* &quot;-&quot;??\ &quot;₾&quot;_-;_-@_-"/>
    <numFmt numFmtId="167" formatCode="_-* #,##0.00\ _₾_-;\-* #,##0.00\ _₾_-;_-* &quot;-&quot;??\ _₾_-;_-@_-"/>
  </numFmts>
  <fonts count="8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Sylfae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double">
        <color rgb="FFD3D3D3"/>
      </left>
      <right style="double">
        <color rgb="FFD3D3D3"/>
      </right>
      <top style="double">
        <color rgb="FFD3D3D3"/>
      </top>
      <bottom style="double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  <border>
      <left/>
      <right/>
      <top/>
      <bottom style="double">
        <color rgb="FFD3D3D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7">
    <xf numFmtId="0" fontId="2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4" fontId="6" fillId="0" borderId="1" xfId="0" applyNumberFormat="1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left" vertical="center" wrapText="1" indent="1" readingOrder="1"/>
    </xf>
    <xf numFmtId="4" fontId="0" fillId="0" borderId="1" xfId="0" applyNumberFormat="1" applyBorder="1" applyAlignment="1">
      <alignment horizontal="center" vertical="center" readingOrder="1"/>
    </xf>
    <xf numFmtId="0" fontId="5" fillId="0" borderId="1" xfId="0" applyFont="1" applyBorder="1" applyAlignment="1">
      <alignment horizontal="left" vertical="center" wrapText="1" indent="2" readingOrder="1"/>
    </xf>
    <xf numFmtId="0" fontId="5" fillId="0" borderId="2" xfId="0" applyFont="1" applyBorder="1" applyAlignment="1">
      <alignment horizontal="left" vertical="center" wrapText="1" indent="2" readingOrder="1"/>
    </xf>
    <xf numFmtId="0" fontId="5" fillId="0" borderId="2" xfId="0" applyFont="1" applyBorder="1" applyAlignment="1">
      <alignment horizontal="left" vertical="center" wrapText="1" indent="3" readingOrder="1"/>
    </xf>
    <xf numFmtId="0" fontId="5" fillId="0" borderId="2" xfId="0" applyFont="1" applyBorder="1" applyAlignment="1">
      <alignment horizontal="left" vertical="center" wrapText="1" indent="4" readingOrder="1"/>
    </xf>
    <xf numFmtId="0" fontId="5" fillId="0" borderId="3" xfId="0" applyFont="1" applyBorder="1" applyAlignment="1">
      <alignment horizontal="left" vertical="center" wrapText="1" indent="2" readingOrder="1"/>
    </xf>
    <xf numFmtId="0" fontId="3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 readingOrder="1"/>
    </xf>
    <xf numFmtId="0" fontId="7" fillId="0" borderId="1" xfId="0" applyFont="1" applyBorder="1" applyAlignment="1">
      <alignment horizontal="center" vertical="center" readingOrder="1"/>
    </xf>
    <xf numFmtId="0" fontId="7" fillId="0" borderId="1" xfId="0" applyFont="1" applyBorder="1" applyAlignment="1">
      <alignment horizontal="center" vertical="center" wrapText="1" readingOrder="1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2"/>
  <sheetViews>
    <sheetView showGridLines="0" tabSelected="1" view="pageBreakPreview" zoomScaleSheetLayoutView="100" workbookViewId="0">
      <pane xSplit="3" ySplit="3" topLeftCell="D4" activePane="bottomRight" state="frozen"/>
      <selection pane="topRight" activeCell="C1" sqref="C1"/>
      <selection pane="bottomLeft" activeCell="A6" sqref="A6"/>
      <selection pane="bottomRight" activeCell="C2" sqref="C2:C3"/>
    </sheetView>
  </sheetViews>
  <sheetFormatPr defaultColWidth="9.109375" defaultRowHeight="14.4" x14ac:dyDescent="0.3"/>
  <cols>
    <col min="1" max="1" width="3.6640625" customWidth="1"/>
    <col min="2" max="2" width="13.6640625" customWidth="1"/>
    <col min="3" max="3" width="59.88671875" customWidth="1"/>
    <col min="4" max="4" width="20.5546875" customWidth="1"/>
    <col min="5" max="9" width="15.109375" customWidth="1"/>
  </cols>
  <sheetData>
    <row r="1" spans="2:9" ht="15" thickBot="1" x14ac:dyDescent="0.35">
      <c r="I1" t="s">
        <v>11</v>
      </c>
    </row>
    <row r="2" spans="2:9" ht="42" customHeight="1" thickTop="1" thickBot="1" x14ac:dyDescent="0.35">
      <c r="B2" s="16" t="s">
        <v>9</v>
      </c>
      <c r="C2" s="15" t="s">
        <v>1</v>
      </c>
      <c r="D2" s="12" t="s">
        <v>13</v>
      </c>
      <c r="E2" s="13"/>
      <c r="F2" s="12" t="s">
        <v>16</v>
      </c>
      <c r="G2" s="14"/>
      <c r="H2" s="12" t="s">
        <v>17</v>
      </c>
      <c r="I2" s="13"/>
    </row>
    <row r="3" spans="2:9" ht="39.9" customHeight="1" thickTop="1" thickBot="1" x14ac:dyDescent="0.35">
      <c r="B3" s="16"/>
      <c r="C3" s="15"/>
      <c r="D3" s="1" t="s">
        <v>2</v>
      </c>
      <c r="E3" s="1" t="s">
        <v>12</v>
      </c>
      <c r="F3" s="1" t="s">
        <v>2</v>
      </c>
      <c r="G3" s="1" t="s">
        <v>12</v>
      </c>
      <c r="H3" s="1" t="s">
        <v>2</v>
      </c>
      <c r="I3" s="1" t="s">
        <v>12</v>
      </c>
    </row>
    <row r="4" spans="2:9" ht="47.4" customHeight="1" thickTop="1" thickBot="1" x14ac:dyDescent="0.35">
      <c r="B4" s="2" t="s">
        <v>14</v>
      </c>
      <c r="C4" s="3" t="s">
        <v>10</v>
      </c>
      <c r="D4" s="4">
        <f>E4</f>
        <v>11800</v>
      </c>
      <c r="E4" s="4">
        <f>E5+E11</f>
        <v>11800</v>
      </c>
      <c r="F4" s="4">
        <f>G4</f>
        <v>11800</v>
      </c>
      <c r="G4" s="4">
        <f>G5+G11+G7</f>
        <v>11800</v>
      </c>
      <c r="H4" s="4">
        <f t="shared" ref="H4:H11" si="0">SUM(I4:I4)</f>
        <v>3586.0743299999995</v>
      </c>
      <c r="I4" s="4">
        <f>SUM(I5,I11)</f>
        <v>3586.0743299999995</v>
      </c>
    </row>
    <row r="5" spans="2:9" ht="27.6" customHeight="1" thickTop="1" thickBot="1" x14ac:dyDescent="0.35">
      <c r="B5" s="2" t="s">
        <v>0</v>
      </c>
      <c r="C5" s="5" t="s">
        <v>3</v>
      </c>
      <c r="D5" s="6">
        <f>E5</f>
        <v>3375</v>
      </c>
      <c r="E5" s="6">
        <f>E6+E8+E7</f>
        <v>3375</v>
      </c>
      <c r="F5" s="6">
        <f t="shared" ref="F5:F11" si="1">G5</f>
        <v>75</v>
      </c>
      <c r="G5" s="6">
        <f>G6+G8</f>
        <v>75</v>
      </c>
      <c r="H5" s="6">
        <f t="shared" si="0"/>
        <v>1500.1243299999999</v>
      </c>
      <c r="I5" s="6">
        <f>SUM(I6:I8)</f>
        <v>1500.1243299999999</v>
      </c>
    </row>
    <row r="6" spans="2:9" ht="27.6" customHeight="1" thickTop="1" thickBot="1" x14ac:dyDescent="0.35">
      <c r="B6" s="2" t="s">
        <v>0</v>
      </c>
      <c r="C6" s="7" t="s">
        <v>4</v>
      </c>
      <c r="D6" s="6">
        <f>E6</f>
        <v>58</v>
      </c>
      <c r="E6" s="6">
        <v>58</v>
      </c>
      <c r="F6" s="6">
        <f t="shared" si="1"/>
        <v>58</v>
      </c>
      <c r="G6" s="6">
        <v>58</v>
      </c>
      <c r="H6" s="6">
        <f t="shared" si="0"/>
        <v>32.648800000000001</v>
      </c>
      <c r="I6" s="6">
        <f>32648.8/1000</f>
        <v>32.648800000000001</v>
      </c>
    </row>
    <row r="7" spans="2:9" ht="27.6" customHeight="1" thickTop="1" thickBot="1" x14ac:dyDescent="0.35">
      <c r="B7" s="2"/>
      <c r="C7" s="11" t="s">
        <v>15</v>
      </c>
      <c r="D7" s="6">
        <f>E7</f>
        <v>3300</v>
      </c>
      <c r="E7" s="6">
        <v>3300</v>
      </c>
      <c r="F7" s="6">
        <f t="shared" si="1"/>
        <v>3300</v>
      </c>
      <c r="G7" s="6">
        <v>3300</v>
      </c>
      <c r="H7" s="6">
        <f t="shared" si="0"/>
        <v>0</v>
      </c>
      <c r="I7" s="6">
        <v>0</v>
      </c>
    </row>
    <row r="8" spans="2:9" ht="27.6" customHeight="1" thickTop="1" thickBot="1" x14ac:dyDescent="0.35">
      <c r="B8" s="2" t="s">
        <v>0</v>
      </c>
      <c r="C8" s="8" t="s">
        <v>5</v>
      </c>
      <c r="D8" s="6">
        <f t="shared" ref="D8:D11" si="2">E8</f>
        <v>17</v>
      </c>
      <c r="E8" s="6">
        <f>E9</f>
        <v>17</v>
      </c>
      <c r="F8" s="6">
        <f t="shared" si="1"/>
        <v>17</v>
      </c>
      <c r="G8" s="6">
        <f>G9</f>
        <v>17</v>
      </c>
      <c r="H8" s="6">
        <f t="shared" si="0"/>
        <v>1467.4755299999999</v>
      </c>
      <c r="I8" s="6">
        <f>I9</f>
        <v>1467.4755299999999</v>
      </c>
    </row>
    <row r="9" spans="2:9" ht="27.6" customHeight="1" thickTop="1" thickBot="1" x14ac:dyDescent="0.35">
      <c r="B9" s="2" t="s">
        <v>0</v>
      </c>
      <c r="C9" s="9" t="s">
        <v>6</v>
      </c>
      <c r="D9" s="6">
        <f t="shared" si="2"/>
        <v>17</v>
      </c>
      <c r="E9" s="6">
        <f>E10</f>
        <v>17</v>
      </c>
      <c r="F9" s="6">
        <f t="shared" si="1"/>
        <v>17</v>
      </c>
      <c r="G9" s="6">
        <f>G10</f>
        <v>17</v>
      </c>
      <c r="H9" s="6">
        <f t="shared" si="0"/>
        <v>1467.4755299999999</v>
      </c>
      <c r="I9" s="6">
        <f>I10</f>
        <v>1467.4755299999999</v>
      </c>
    </row>
    <row r="10" spans="2:9" ht="27.6" customHeight="1" thickTop="1" thickBot="1" x14ac:dyDescent="0.35">
      <c r="B10" s="2" t="s">
        <v>0</v>
      </c>
      <c r="C10" s="10" t="s">
        <v>7</v>
      </c>
      <c r="D10" s="6">
        <f t="shared" si="2"/>
        <v>17</v>
      </c>
      <c r="E10" s="6">
        <v>17</v>
      </c>
      <c r="F10" s="6">
        <f t="shared" si="1"/>
        <v>17</v>
      </c>
      <c r="G10" s="6">
        <v>17</v>
      </c>
      <c r="H10" s="6">
        <f t="shared" si="0"/>
        <v>1467.4755299999999</v>
      </c>
      <c r="I10" s="6">
        <f>1467475.53/1000</f>
        <v>1467.4755299999999</v>
      </c>
    </row>
    <row r="11" spans="2:9" ht="27.6" customHeight="1" thickTop="1" thickBot="1" x14ac:dyDescent="0.35">
      <c r="B11" s="2" t="s">
        <v>0</v>
      </c>
      <c r="C11" s="5" t="s">
        <v>8</v>
      </c>
      <c r="D11" s="6">
        <f t="shared" si="2"/>
        <v>8425</v>
      </c>
      <c r="E11" s="6">
        <f>8400+25</f>
        <v>8425</v>
      </c>
      <c r="F11" s="6">
        <f t="shared" si="1"/>
        <v>8425</v>
      </c>
      <c r="G11" s="6">
        <f>8400+25</f>
        <v>8425</v>
      </c>
      <c r="H11" s="6">
        <f t="shared" si="0"/>
        <v>2085.9499999999998</v>
      </c>
      <c r="I11" s="6">
        <f>2085950/1000</f>
        <v>2085.9499999999998</v>
      </c>
    </row>
    <row r="12" spans="2:9" ht="15" thickTop="1" x14ac:dyDescent="0.3"/>
  </sheetData>
  <mergeCells count="5">
    <mergeCell ref="D2:E2"/>
    <mergeCell ref="F2:G2"/>
    <mergeCell ref="C2:C3"/>
    <mergeCell ref="B2:B3"/>
    <mergeCell ref="H2:I2"/>
  </mergeCells>
  <printOptions horizontalCentered="1"/>
  <pageMargins left="0.19685039370078741" right="0.19685039370078741" top="0.19685039370078741" bottom="0.19685039370078741" header="0" footer="0"/>
  <pageSetup scale="29" orientation="landscape" horizontalDpi="300" verticalDpi="300" r:id="rId1"/>
  <headerFooter alignWithMargins="0"/>
  <ignoredErrors>
    <ignoredError sqref="E4 H8 E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Irakli Gujabidze</dc:creator>
  <cp:keywords/>
  <dc:description/>
  <cp:lastModifiedBy>Tamta Khachapuridze</cp:lastModifiedBy>
  <cp:lastPrinted>2017-12-14T06:13:09Z</cp:lastPrinted>
  <dcterms:created xsi:type="dcterms:W3CDTF">2017-12-14T05:20:32Z</dcterms:created>
  <dcterms:modified xsi:type="dcterms:W3CDTF">2025-12-26T12:30:50Z</dcterms:modified>
  <cp:category/>
  <cp:contentStatus/>
</cp:coreProperties>
</file>