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2 წელი\წლიური და კვარტალური ფორმები\საიტზე განსათავსებელი ინფ\4 კვარტალი\"/>
    </mc:Choice>
  </mc:AlternateContent>
  <xr:revisionPtr revIDLastSave="0" documentId="13_ncr:1_{D92BDCB3-2F2C-4C8A-B7BA-90CE9DCE6051}" xr6:coauthVersionLast="47" xr6:coauthVersionMax="47" xr10:uidLastSave="{00000000-0000-0000-0000-000000000000}"/>
  <bookViews>
    <workbookView xWindow="3600" yWindow="2292" windowWidth="19128" windowHeight="10068" xr2:uid="{00000000-000D-0000-FFFF-FFFF00000000}"/>
  </bookViews>
  <sheets>
    <sheet name="Sheet1" sheetId="1" r:id="rId1"/>
  </sheets>
  <definedNames>
    <definedName name="_xlnm.Print_Area" localSheetId="0">Sheet1!$B$1:$G$22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6" i="1"/>
  <c r="G7" i="1"/>
  <c r="E6" i="1"/>
  <c r="E8" i="1"/>
  <c r="E11" i="1"/>
  <c r="G16" i="1"/>
  <c r="G15" i="1"/>
  <c r="G19" i="1"/>
  <c r="G21" i="1"/>
  <c r="G22" i="1"/>
  <c r="E13" i="1"/>
  <c r="E15" i="1"/>
  <c r="E19" i="1"/>
  <c r="E21" i="1"/>
  <c r="E22" i="1"/>
  <c r="G8" i="1"/>
  <c r="D6" i="1"/>
  <c r="D15" i="1" l="1"/>
  <c r="G12" i="1" l="1"/>
  <c r="D16" i="1"/>
  <c r="F12" i="1"/>
  <c r="D12" i="1" s="1"/>
  <c r="F15" i="1"/>
  <c r="F19" i="1"/>
  <c r="F21" i="1"/>
  <c r="D19" i="1" l="1"/>
  <c r="D20" i="1"/>
  <c r="D21" i="1"/>
  <c r="D22" i="1"/>
  <c r="D7" i="1"/>
  <c r="D8" i="1"/>
  <c r="D11" i="1"/>
  <c r="E18" i="1"/>
  <c r="E17" i="1" s="1"/>
  <c r="E14" i="1" s="1"/>
  <c r="D14" i="1" s="1"/>
  <c r="E10" i="1"/>
  <c r="D10" i="1" s="1"/>
  <c r="E9" i="1" l="1"/>
  <c r="E5" i="1" s="1"/>
  <c r="D5" i="1" s="1"/>
  <c r="D18" i="1"/>
  <c r="D17" i="1" s="1"/>
  <c r="D13" i="1" l="1"/>
  <c r="D9" i="1"/>
  <c r="E4" i="1"/>
  <c r="D4" i="1" s="1"/>
  <c r="F20" i="1" l="1"/>
  <c r="G18" i="1"/>
  <c r="G17" i="1" s="1"/>
  <c r="G14" i="1" s="1"/>
  <c r="G13" i="1" s="1"/>
  <c r="F18" i="1" l="1"/>
  <c r="F17" i="1" s="1"/>
  <c r="F11" i="1"/>
  <c r="G10" i="1"/>
  <c r="G9" i="1" s="1"/>
  <c r="F8" i="1"/>
  <c r="F7" i="1"/>
  <c r="F6" i="1"/>
  <c r="F14" i="1" l="1"/>
  <c r="G5" i="1"/>
  <c r="F9" i="1"/>
  <c r="F10" i="1"/>
  <c r="F13" i="1" l="1"/>
  <c r="G4" i="1"/>
  <c r="F4" i="1" s="1"/>
  <c r="F5" i="1"/>
</calcChain>
</file>

<file path=xl/sharedStrings.xml><?xml version="1.0" encoding="utf-8"?>
<sst xmlns="http://schemas.openxmlformats.org/spreadsheetml/2006/main" count="45" uniqueCount="24">
  <si>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</si>
  <si>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</si>
  <si>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</si>
  <si>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</si>
  <si>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</si>
  <si>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</si>
  <si>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</si>
  <si>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</si>
  <si>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</si>
  <si>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</si>
  <si>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</si>
  <si>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</si>
  <si>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</si>
  <si>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</si>
  <si>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</si>
  <si>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</si>
  <si>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</si>
  <si>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</si>
  <si>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</si>
  <si>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</si>
  <si>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</si>
  <si>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სუბსიდია</t>
  </si>
  <si>
    <t>2022 წლის დაზუსტებული გეგმა</t>
  </si>
  <si>
    <t>2022 წლის ბიუჯეტის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</si>
</sst>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showGridLines="0" tabSelected="1" view="pageBreakPreview" zoomScaleSheetLayoutView="100" workbookViewId="0">
      <pane xSplit="3" ySplit="3" topLeftCell="D5" activePane="bottomRight" state="frozen"/>
      <selection pane="topRight" activeCell="C1" sqref="C1"/>
      <selection pane="bottomLeft" activeCell="A6" sqref="A6"/>
      <selection pane="bottomRight" activeCell="F2" sqref="F2:G2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7" width="15.109375" customWidth="1"/>
  </cols>
  <sheetData>
    <row r="1" spans="2:7" ht="15" thickBot="1" x14ac:dyDescent="0.35">
      <c r="G1" t="s">
        <v>20</v>
      </c>
    </row>
    <row r="2" spans="2:7" ht="38.25" customHeight="1" thickTop="1" thickBot="1" x14ac:dyDescent="0.35">
      <c r="B2" s="20" t="s">
        <v>15</v>
      </c>
      <c r="C2" s="19" t="s">
        <v>1</v>
      </c>
      <c r="D2" s="17" t="s">
        <v>22</v>
      </c>
      <c r="E2" s="18"/>
      <c r="F2" s="17" t="s">
        <v>23</v>
      </c>
      <c r="G2" s="18"/>
    </row>
    <row r="3" spans="2:7" ht="39.9" customHeight="1" thickTop="1" thickBot="1" x14ac:dyDescent="0.35">
      <c r="B3" s="20"/>
      <c r="C3" s="19"/>
      <c r="D3" s="1" t="s">
        <v>2</v>
      </c>
      <c r="E3" s="1" t="s">
        <v>4</v>
      </c>
      <c r="F3" s="1" t="s">
        <v>2</v>
      </c>
      <c r="G3" s="1" t="s">
        <v>3</v>
      </c>
    </row>
    <row r="4" spans="2:7" ht="30" thickTop="1" thickBot="1" x14ac:dyDescent="0.35">
      <c r="B4" s="2" t="s">
        <v>16</v>
      </c>
      <c r="C4" s="3" t="s">
        <v>18</v>
      </c>
      <c r="D4" s="4">
        <f>E4</f>
        <v>1456.06</v>
      </c>
      <c r="E4" s="4">
        <f>E5+E12</f>
        <v>1456.06</v>
      </c>
      <c r="F4" s="4">
        <f t="shared" ref="F4:F21" si="0">SUM(G4:G4)</f>
        <v>1401.0149999999999</v>
      </c>
      <c r="G4" s="4">
        <f>SUM(G5,G12)</f>
        <v>1401.0149999999999</v>
      </c>
    </row>
    <row r="5" spans="2:7" ht="15.6" thickTop="1" thickBot="1" x14ac:dyDescent="0.35">
      <c r="B5" s="2" t="s">
        <v>0</v>
      </c>
      <c r="C5" s="5" t="s">
        <v>5</v>
      </c>
      <c r="D5" s="6">
        <f t="shared" ref="D5:D12" si="1">E5</f>
        <v>1456.06</v>
      </c>
      <c r="E5" s="6">
        <f>E6+E7+E8+E9</f>
        <v>1456.06</v>
      </c>
      <c r="F5" s="6">
        <f t="shared" si="0"/>
        <v>1401.0149999999999</v>
      </c>
      <c r="G5" s="6">
        <f>SUM(G6:G9)</f>
        <v>1401.0149999999999</v>
      </c>
    </row>
    <row r="6" spans="2:7" s="10" customFormat="1" ht="15.6" thickTop="1" thickBot="1" x14ac:dyDescent="0.35">
      <c r="B6" s="2" t="s">
        <v>0</v>
      </c>
      <c r="C6" s="7" t="s">
        <v>6</v>
      </c>
      <c r="D6" s="6">
        <f>E6</f>
        <v>256.74799999999999</v>
      </c>
      <c r="E6" s="15">
        <f>256748/1000</f>
        <v>256.74799999999999</v>
      </c>
      <c r="F6" s="6">
        <f t="shared" si="0"/>
        <v>227.673</v>
      </c>
      <c r="G6" s="6">
        <f>227673/1000</f>
        <v>227.673</v>
      </c>
    </row>
    <row r="7" spans="2:7" s="10" customFormat="1" ht="15.6" thickTop="1" thickBot="1" x14ac:dyDescent="0.35">
      <c r="B7" s="2" t="s">
        <v>0</v>
      </c>
      <c r="C7" s="7" t="s">
        <v>7</v>
      </c>
      <c r="D7" s="6">
        <f t="shared" si="1"/>
        <v>1181</v>
      </c>
      <c r="E7" s="15">
        <v>1181</v>
      </c>
      <c r="F7" s="6">
        <f t="shared" si="0"/>
        <v>1155.05</v>
      </c>
      <c r="G7" s="6">
        <f>1155050/1000</f>
        <v>1155.05</v>
      </c>
    </row>
    <row r="8" spans="2:7" s="10" customFormat="1" ht="15.6" thickTop="1" thickBot="1" x14ac:dyDescent="0.35">
      <c r="B8" s="2" t="s">
        <v>0</v>
      </c>
      <c r="C8" s="7" t="s">
        <v>8</v>
      </c>
      <c r="D8" s="6">
        <f t="shared" si="1"/>
        <v>17.433</v>
      </c>
      <c r="E8" s="15">
        <f>17433/1000</f>
        <v>17.433</v>
      </c>
      <c r="F8" s="6">
        <f t="shared" si="0"/>
        <v>17.431999999999999</v>
      </c>
      <c r="G8" s="6">
        <f>17432/1000</f>
        <v>17.431999999999999</v>
      </c>
    </row>
    <row r="9" spans="2:7" ht="15.6" thickTop="1" thickBot="1" x14ac:dyDescent="0.35">
      <c r="B9" s="2" t="s">
        <v>0</v>
      </c>
      <c r="C9" s="7" t="s">
        <v>9</v>
      </c>
      <c r="D9" s="6">
        <f t="shared" si="1"/>
        <v>0.879</v>
      </c>
      <c r="E9" s="6">
        <f>E10</f>
        <v>0.879</v>
      </c>
      <c r="F9" s="6">
        <f t="shared" si="0"/>
        <v>0.86</v>
      </c>
      <c r="G9" s="6">
        <f t="shared" ref="G9:G10" si="2">SUM(G10)</f>
        <v>0.86</v>
      </c>
    </row>
    <row r="10" spans="2:7" ht="15.6" thickTop="1" thickBot="1" x14ac:dyDescent="0.35">
      <c r="B10" s="2" t="s">
        <v>0</v>
      </c>
      <c r="C10" s="8" t="s">
        <v>10</v>
      </c>
      <c r="D10" s="6">
        <f t="shared" si="1"/>
        <v>0.879</v>
      </c>
      <c r="E10" s="6">
        <f>E11</f>
        <v>0.879</v>
      </c>
      <c r="F10" s="6">
        <f t="shared" si="0"/>
        <v>0.86</v>
      </c>
      <c r="G10" s="6">
        <f t="shared" si="2"/>
        <v>0.86</v>
      </c>
    </row>
    <row r="11" spans="2:7" s="10" customFormat="1" ht="15.6" thickTop="1" thickBot="1" x14ac:dyDescent="0.35">
      <c r="B11" s="2" t="s">
        <v>0</v>
      </c>
      <c r="C11" s="9" t="s">
        <v>11</v>
      </c>
      <c r="D11" s="6">
        <f t="shared" si="1"/>
        <v>0.879</v>
      </c>
      <c r="E11" s="6">
        <f>879/1000</f>
        <v>0.879</v>
      </c>
      <c r="F11" s="6">
        <f t="shared" si="0"/>
        <v>0.86</v>
      </c>
      <c r="G11" s="6">
        <f>860/1000</f>
        <v>0.86</v>
      </c>
    </row>
    <row r="12" spans="2:7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v>0</v>
      </c>
      <c r="F12" s="6">
        <f t="shared" si="0"/>
        <v>0</v>
      </c>
      <c r="G12" s="6">
        <f t="shared" ref="G12" si="3">H12</f>
        <v>0</v>
      </c>
    </row>
    <row r="13" spans="2:7" ht="30" thickTop="1" thickBot="1" x14ac:dyDescent="0.35">
      <c r="B13" s="2" t="s">
        <v>17</v>
      </c>
      <c r="C13" s="3" t="s">
        <v>19</v>
      </c>
      <c r="D13" s="4">
        <f>E13</f>
        <v>16184.322</v>
      </c>
      <c r="E13" s="4">
        <f>E14+E21+E22</f>
        <v>16184.322</v>
      </c>
      <c r="F13" s="4">
        <f t="shared" si="0"/>
        <v>15670.054</v>
      </c>
      <c r="G13" s="4">
        <f>G14+G21+G22</f>
        <v>15670.054</v>
      </c>
    </row>
    <row r="14" spans="2:7" ht="15.6" thickTop="1" thickBot="1" x14ac:dyDescent="0.35">
      <c r="B14" s="2" t="s">
        <v>0</v>
      </c>
      <c r="C14" s="5" t="s">
        <v>5</v>
      </c>
      <c r="D14" s="6">
        <f>E14</f>
        <v>14367.114</v>
      </c>
      <c r="E14" s="6">
        <f>E15+E17+E16</f>
        <v>14367.114</v>
      </c>
      <c r="F14" s="6">
        <f t="shared" si="0"/>
        <v>14082.032999999999</v>
      </c>
      <c r="G14" s="6">
        <f>G15+G17+G16</f>
        <v>14082.032999999999</v>
      </c>
    </row>
    <row r="15" spans="2:7" ht="15.6" thickTop="1" thickBot="1" x14ac:dyDescent="0.35">
      <c r="B15" s="2" t="s">
        <v>0</v>
      </c>
      <c r="C15" s="7" t="s">
        <v>7</v>
      </c>
      <c r="D15" s="6">
        <f>E15</f>
        <v>9522.34</v>
      </c>
      <c r="E15" s="6">
        <f>9522340/1000</f>
        <v>9522.34</v>
      </c>
      <c r="F15" s="6">
        <f t="shared" si="0"/>
        <v>9375.3940000000002</v>
      </c>
      <c r="G15" s="6">
        <f>9375394/1000</f>
        <v>9375.3940000000002</v>
      </c>
    </row>
    <row r="16" spans="2:7" ht="15.6" thickTop="1" thickBot="1" x14ac:dyDescent="0.35">
      <c r="B16" s="2"/>
      <c r="C16" s="16" t="s">
        <v>21</v>
      </c>
      <c r="D16" s="6">
        <f t="shared" ref="D16:D22" si="4">E16</f>
        <v>4800</v>
      </c>
      <c r="E16" s="6">
        <v>4800</v>
      </c>
      <c r="F16" s="6">
        <v>0</v>
      </c>
      <c r="G16" s="6">
        <f>4661865/1000</f>
        <v>4661.8649999999998</v>
      </c>
    </row>
    <row r="17" spans="2:7" ht="15.6" thickTop="1" thickBot="1" x14ac:dyDescent="0.35">
      <c r="B17" s="2" t="s">
        <v>0</v>
      </c>
      <c r="C17" s="11" t="s">
        <v>9</v>
      </c>
      <c r="D17" s="6">
        <f>D18</f>
        <v>44.774000000000001</v>
      </c>
      <c r="E17" s="6">
        <f t="shared" ref="E17:G17" si="5">E18</f>
        <v>44.774000000000001</v>
      </c>
      <c r="F17" s="6">
        <f t="shared" si="5"/>
        <v>44.774000000000001</v>
      </c>
      <c r="G17" s="6">
        <f t="shared" si="5"/>
        <v>44.774000000000001</v>
      </c>
    </row>
    <row r="18" spans="2:7" ht="15.6" thickTop="1" thickBot="1" x14ac:dyDescent="0.35">
      <c r="B18" s="2" t="s">
        <v>0</v>
      </c>
      <c r="C18" s="12" t="s">
        <v>10</v>
      </c>
      <c r="D18" s="6">
        <f t="shared" si="4"/>
        <v>44.774000000000001</v>
      </c>
      <c r="E18" s="6">
        <f>E19</f>
        <v>44.774000000000001</v>
      </c>
      <c r="F18" s="6">
        <f t="shared" si="0"/>
        <v>44.774000000000001</v>
      </c>
      <c r="G18" s="6">
        <f t="shared" ref="G18" si="6">SUM(G19)</f>
        <v>44.774000000000001</v>
      </c>
    </row>
    <row r="19" spans="2:7" ht="15.6" thickTop="1" thickBot="1" x14ac:dyDescent="0.35">
      <c r="B19" s="2" t="s">
        <v>0</v>
      </c>
      <c r="C19" s="13" t="s">
        <v>11</v>
      </c>
      <c r="D19" s="6">
        <f t="shared" si="4"/>
        <v>44.774000000000001</v>
      </c>
      <c r="E19" s="6">
        <f>44774/1000</f>
        <v>44.774000000000001</v>
      </c>
      <c r="F19" s="6">
        <f t="shared" si="0"/>
        <v>44.774000000000001</v>
      </c>
      <c r="G19" s="6">
        <f>44774/1000</f>
        <v>44.774000000000001</v>
      </c>
    </row>
    <row r="20" spans="2:7" ht="15.6" thickTop="1" thickBot="1" x14ac:dyDescent="0.35">
      <c r="B20" s="2" t="s">
        <v>0</v>
      </c>
      <c r="C20" s="13" t="s">
        <v>12</v>
      </c>
      <c r="D20" s="6">
        <f t="shared" si="4"/>
        <v>0</v>
      </c>
      <c r="E20" s="6">
        <v>0</v>
      </c>
      <c r="F20" s="6">
        <f t="shared" si="0"/>
        <v>0</v>
      </c>
      <c r="G20" s="6">
        <v>0</v>
      </c>
    </row>
    <row r="21" spans="2:7" ht="15.6" thickTop="1" thickBot="1" x14ac:dyDescent="0.35">
      <c r="B21" s="2" t="s">
        <v>0</v>
      </c>
      <c r="C21" s="5" t="s">
        <v>13</v>
      </c>
      <c r="D21" s="6">
        <f t="shared" si="4"/>
        <v>347.20800000000003</v>
      </c>
      <c r="E21" s="6">
        <f>347208/1000</f>
        <v>347.20800000000003</v>
      </c>
      <c r="F21" s="6">
        <f t="shared" si="0"/>
        <v>219.322</v>
      </c>
      <c r="G21" s="6">
        <f>219322/1000</f>
        <v>219.322</v>
      </c>
    </row>
    <row r="22" spans="2:7" ht="15.6" thickTop="1" thickBot="1" x14ac:dyDescent="0.35">
      <c r="B22" s="2"/>
      <c r="C22" s="14" t="s">
        <v>14</v>
      </c>
      <c r="D22" s="6">
        <f t="shared" si="4"/>
        <v>1470</v>
      </c>
      <c r="E22" s="6">
        <f>1470000/1000</f>
        <v>1470</v>
      </c>
      <c r="F22" s="6">
        <v>0</v>
      </c>
      <c r="G22" s="6">
        <f>1368699/1000</f>
        <v>1368.6990000000001</v>
      </c>
    </row>
    <row r="23" spans="2:7" ht="15" thickTop="1" x14ac:dyDescent="0.3"/>
  </sheetData>
  <mergeCells count="4">
    <mergeCell ref="D2:E2"/>
    <mergeCell ref="C2:C3"/>
    <mergeCell ref="B2:B3"/>
    <mergeCell ref="F2:G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2023-01-12T07:28:54Z</dcterms:modified>
  <cp:category/>
  <cp:contentStatus/>
</cp:coreProperties>
</file>